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<sst xmlns="http://schemas.openxmlformats.org/spreadsheetml/2006/main" count="21" uniqueCount="18">
  <si>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Enter</t>
  </si>
  <si>
    <t>Enter Desired</t>
  </si>
  <si>
    <t>Bore Diameter (in.)</t>
  </si>
  <si>
    <t>Rod Diameter (in.)</t>
  </si>
  <si>
    <t>PSI</t>
  </si>
  <si>
    <t xml:space="preserve">GPM </t>
  </si>
  <si>
    <t>In. / Min. Req.</t>
  </si>
  <si>
    <t>Minimum Bore Diameter</t>
  </si>
  <si>
    <t>With Shaft size from above</t>
  </si>
  <si>
    <t>Eff. Area "Cap End"</t>
  </si>
  <si>
    <t>Eff. Area "Rod End"</t>
  </si>
  <si>
    <t>Max. Load "Extending"</t>
  </si>
  <si>
    <t>Max. Load "Retracting"</t>
  </si>
  <si>
    <t>Calc. In./sec. "Extending"</t>
  </si>
  <si>
    <t>Calc. In./sec. "Retracting"</t>
  </si>
  <si>
    <t>Req. Pump Capacty "Cap End"</t>
  </si>
  <si>
    <t>Req. Pump Capacty "Rod End"</t>
  </si>
  <si>
    <t>WWW.SEWERGEEK.COM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</si>
</sst>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&quot; inches&quot;"/>
    <numFmt numFmtId="165" formatCode="0.00&quot; sq. in.&quot;"/>
    <numFmt numFmtId="166" formatCode="0&quot; PSI&quot;"/>
    <numFmt numFmtId="167" formatCode="0&quot; GPM&quot;"/>
    <numFmt numFmtId="168" formatCode="#,##0\ &quot;Pounds&quot;"/>
    <numFmt numFmtId="169" formatCode="0&quot; in./min..&quot;"/>
    <numFmt numFmtId="170" formatCode="&quot;or &quot;0.00&quot; in./sec.&quot;"/>
  </numFmts>
  <fonts count="1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u val="single"/>
      <sz val="10"/>
      <color indexed="12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7" fontId="5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4" fontId="8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167" fontId="8" fillId="2" borderId="5" xfId="0" applyNumberFormat="1" applyFont="1" applyFill="1" applyBorder="1" applyAlignment="1" applyProtection="1">
      <alignment horizontal="center"/>
      <protection locked="0"/>
    </xf>
    <xf numFmtId="169" fontId="8" fillId="2" borderId="5" xfId="0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Alignment="1">
      <alignment horizontal="left"/>
    </xf>
    <xf numFmtId="0" fontId="9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wergeek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34.140625" style="0" customWidth="1"/>
    <col min="2" max="2" width="20.28125" style="0" customWidth="1"/>
    <col min="3" max="4" width="15.28125" style="0" customWidth="1"/>
    <col min="5" max="5" width="18.28125" style="0" customWidth="1"/>
    <col min="6" max="7" width="17.421875" style="0" bestFit="1" customWidth="1"/>
    <col min="8" max="16384" width="8.421875" style="0" bestFit="1" customWidth="1"/>
  </cols>
  <sheetData>
    <row r="2" spans="2:6" ht="12.75">
      <c r="B2" s="29" t="s">
        <v>17</v>
      </c>
      <c r="F2" s="4"/>
    </row>
    <row r="3" spans="1:12" ht="12.75">
      <c r="A3" s="20" t="s">
        <v>0</v>
      </c>
      <c r="B3" s="5" t="s">
        <v>0</v>
      </c>
      <c r="C3" s="14" t="s">
        <v>0</v>
      </c>
      <c r="D3" s="14" t="s">
        <v>1</v>
      </c>
      <c r="E3" s="14" t="s">
        <v>1</v>
      </c>
      <c r="K3" s="6"/>
      <c r="L3" s="7"/>
    </row>
    <row r="4" spans="1:12" ht="12.75">
      <c r="A4" s="12" t="s">
        <v>2</v>
      </c>
      <c r="B4" s="8" t="s">
        <v>3</v>
      </c>
      <c r="C4" s="15" t="s">
        <v>4</v>
      </c>
      <c r="D4" s="15" t="s">
        <v>5</v>
      </c>
      <c r="E4" s="15" t="s">
        <v>6</v>
      </c>
      <c r="K4" s="9"/>
      <c r="L4" s="10"/>
    </row>
    <row r="5" spans="1:5" ht="12.75">
      <c r="A5" s="24">
        <v>12</v>
      </c>
      <c r="B5" s="24">
        <v>4</v>
      </c>
      <c r="C5" s="25">
        <v>2300</v>
      </c>
      <c r="D5" s="26">
        <v>30</v>
      </c>
      <c r="E5" s="27">
        <v>10</v>
      </c>
    </row>
    <row r="6" spans="1:5" ht="12.75">
      <c r="A6" s="1"/>
      <c r="B6" s="1"/>
      <c r="D6" s="2"/>
      <c r="E6" s="3"/>
    </row>
    <row r="7" spans="1:2" ht="12.75">
      <c r="A7" t="s">
        <v>7</v>
      </c>
      <c r="B7" s="16"/>
    </row>
    <row r="8" ht="12.75">
      <c r="A8" t="s">
        <v>8</v>
      </c>
    </row>
    <row r="11" spans="1:2" ht="12.75">
      <c r="A11" s="11" t="s">
        <v>9</v>
      </c>
      <c r="B11" s="13">
        <f>A5*A5*0.7854</f>
        <v>113.0976</v>
      </c>
    </row>
    <row r="12" spans="1:2" ht="12.75">
      <c r="A12" s="12" t="s">
        <v>10</v>
      </c>
      <c r="B12" s="13">
        <f>(A5*A5*0.7854)-(B5*B5*0.7854)</f>
        <v>100.5312</v>
      </c>
    </row>
    <row r="13" ht="12.75">
      <c r="B13" s="3"/>
    </row>
    <row r="14" spans="1:2" ht="12.75">
      <c r="A14" s="11" t="s">
        <v>11</v>
      </c>
      <c r="B14" s="21">
        <f>C5*B11</f>
        <v>260124.48</v>
      </c>
    </row>
    <row r="15" spans="1:2" ht="12.75">
      <c r="A15" s="11" t="s">
        <v>12</v>
      </c>
      <c r="B15" s="21">
        <f>C5*B12</f>
        <v>231221.76</v>
      </c>
    </row>
    <row r="16" ht="12.75">
      <c r="B16" s="3"/>
    </row>
    <row r="17" spans="1:3" ht="12.75">
      <c r="A17" s="17" t="s">
        <v>13</v>
      </c>
      <c r="B17" s="22">
        <f>231/B11*D5</f>
        <v>61.27450980392156</v>
      </c>
      <c r="C17" s="28">
        <f>B17/60</f>
        <v>1.0212418300653594</v>
      </c>
    </row>
    <row r="18" spans="1:3" ht="12.75">
      <c r="A18" s="18" t="s">
        <v>14</v>
      </c>
      <c r="B18" s="22">
        <f>231/B12*D5</f>
        <v>68.93382352941177</v>
      </c>
      <c r="C18" s="28">
        <f>B18/60</f>
        <v>1.1488970588235294</v>
      </c>
    </row>
    <row r="19" ht="12.75">
      <c r="B19" s="3"/>
    </row>
    <row r="20" spans="1:2" ht="12.75">
      <c r="A20" s="17" t="s">
        <v>15</v>
      </c>
      <c r="B20" s="19">
        <f>B11*E5/231</f>
        <v>4.896000000000001</v>
      </c>
    </row>
    <row r="21" spans="1:2" ht="12.75">
      <c r="A21" s="18" t="s">
        <v>16</v>
      </c>
      <c r="B21" s="23">
        <f>B12*E5/231</f>
        <v>4.352</v>
      </c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</sheetData>
  <sheetProtection password="CCFB" sheet="1" objects="1" scenarios="1"/>
  <hyperlinks>
    <hyperlink ref="B2" r:id="rId1" display="WWW.SEWERGEEK.COM"/>
  </hyperlinks>
  <printOptions gridLines="1"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Stapletonb</cp:lastModifiedBy>
  <dcterms:modified xsi:type="dcterms:W3CDTF">2008-10-05T14:02:52Z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